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210"/>
  </bookViews>
  <sheets>
    <sheet name="Ryzen TreadRipper 1950X" sheetId="3" r:id="rId1"/>
    <sheet name="misc" sheetId="1" r:id="rId2"/>
    <sheet name="CPUs" sheetId="2" r:id="rId3"/>
    <sheet name="RAM for PRIME X399-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3" l="1"/>
  <c r="C17" i="3"/>
  <c r="C19" i="3" s="1"/>
  <c r="C15" i="3" l="1"/>
  <c r="C13" i="3" l="1"/>
  <c r="C13" i="2" l="1"/>
  <c r="C11" i="3" l="1"/>
  <c r="C3" i="3"/>
  <c r="C7" i="3"/>
  <c r="C9" i="3" l="1"/>
  <c r="C5" i="3"/>
  <c r="C11" i="2"/>
  <c r="C10" i="2"/>
  <c r="C9" i="2"/>
  <c r="C8" i="2"/>
  <c r="C6" i="2"/>
  <c r="C5" i="2"/>
  <c r="C7" i="2"/>
  <c r="C3" i="2"/>
  <c r="C2" i="2"/>
  <c r="C4" i="2"/>
  <c r="C39" i="1" l="1"/>
  <c r="B39" i="1" s="1"/>
  <c r="B30" i="1"/>
  <c r="F5" i="1" l="1"/>
  <c r="F6" i="1"/>
  <c r="B6" i="1"/>
  <c r="B29" i="1" l="1"/>
  <c r="B28" i="1"/>
  <c r="B24" i="1"/>
  <c r="B25" i="1"/>
  <c r="F9" i="1" l="1"/>
  <c r="F7" i="1"/>
  <c r="B7" i="1"/>
  <c r="B17" i="1"/>
  <c r="B33" i="1"/>
  <c r="B20" i="1"/>
  <c r="B16" i="1" l="1"/>
  <c r="F8" i="1" l="1"/>
  <c r="B9" i="1"/>
  <c r="B8" i="1"/>
  <c r="B5" i="1"/>
</calcChain>
</file>

<file path=xl/sharedStrings.xml><?xml version="1.0" encoding="utf-8"?>
<sst xmlns="http://schemas.openxmlformats.org/spreadsheetml/2006/main" count="158" uniqueCount="132">
  <si>
    <t>http://hard.rozetka.com.ua/ua/amd_ryzen_7_1800x/p14528816/</t>
  </si>
  <si>
    <t>link:</t>
  </si>
  <si>
    <t>usd ex-rate:</t>
  </si>
  <si>
    <t>perf\cost usd:</t>
  </si>
  <si>
    <t>http://hard.rozetka.com.ua/ua/intel_bx80671i76900k/p9816664/</t>
  </si>
  <si>
    <t>hrn:</t>
  </si>
  <si>
    <t>Intel Core i7-6900K</t>
  </si>
  <si>
    <t>Intel Xeon E5-2696</t>
  </si>
  <si>
    <t>usd:</t>
  </si>
  <si>
    <t>http://price.ua/intel/intel_xeon_e5-2697v2/catc25t13m488179.html</t>
  </si>
  <si>
    <t>http://cpu.userbenchmark.com/Compare/Intel-Core-i7-7700K-vs-AMD-Ryzen-7-1700/3647vs3917</t>
  </si>
  <si>
    <t>cpu benchmark:</t>
  </si>
  <si>
    <t>oc bm:</t>
  </si>
  <si>
    <t>https://www.cpubenchmark.net/overclocked_cpus.html</t>
  </si>
  <si>
    <t>https://www.cpubenchmark.net/laptop.html</t>
  </si>
  <si>
    <t>laptobs bm:</t>
  </si>
  <si>
    <t>https://ark.intel.com/ru/products/94196/Intel-Core-i7-6900K-Processor-20M-Cache-up-to-3_70-GHz</t>
  </si>
  <si>
    <t>specs:</t>
  </si>
  <si>
    <t>ryzen MotherBoards:</t>
  </si>
  <si>
    <t>http://hard.rozetka.com.ua/ua/gigabyte_ga_ax370_gaming_5/p14688410/</t>
  </si>
  <si>
    <t>Gigabyte GA-AX370-Gaming 5</t>
  </si>
  <si>
    <t>http://rozetka.com.ua/ua/search/?class=0&amp;text=X370&amp;section_id=80082</t>
  </si>
  <si>
    <t>cpu B-Mark:</t>
  </si>
  <si>
    <t>https://hard.rozetka.com.ua/nzxt_ca_s340w_b4/p15127913/</t>
  </si>
  <si>
    <t>tower ATX:</t>
  </si>
  <si>
    <t>NZXT S340 Elite Black-Red (CA-S340W-B4)</t>
  </si>
  <si>
    <t>RAM:</t>
  </si>
  <si>
    <t>Power:</t>
  </si>
  <si>
    <t>https://hard.rozetka.com.ua/gigabyte_ga_ab350_gaming_3/p14697920/</t>
  </si>
  <si>
    <t>Video Card:</t>
  </si>
  <si>
    <t>Also, bear in mind that if you're prepared to overclock, there is basically no difference between the $500 1800X and the $330 1700 (non X).</t>
  </si>
  <si>
    <t>AMD Ryzen 7 1700 3.0GHz/16MB</t>
  </si>
  <si>
    <t>http://hard.rozetka.com.ua/amd_ryzen_7_1700/p14524964/</t>
  </si>
  <si>
    <t>https://www.amd.com/en/products/cpu/amd-ryzen-7-1700</t>
  </si>
  <si>
    <t>SSD:</t>
  </si>
  <si>
    <t>total:</t>
  </si>
  <si>
    <t>https://www.google.com/url?sa=t&amp;rct=j&amp;q=&amp;esrc=s&amp;source=web&amp;cd=2&amp;ved=0ahUKEwijtd_Z_7bVAhWI6RQKHWhXA0MQFggqMAE&amp;url=http%3A%2F%2Fdownload.gigabyte.eu%2FFileList%2FMemory%2Fmb_memory_ga-ax370-Gaming5.pdf&amp;usg=AFQjCNGvk0n5W010FtBov0PMzatCxnAZxA</t>
  </si>
  <si>
    <t>QVL:</t>
  </si>
  <si>
    <t>F4-3333C16Q-16GRKD</t>
  </si>
  <si>
    <t>G.SKILL</t>
  </si>
  <si>
    <t>16-16-16-36</t>
  </si>
  <si>
    <t>CMU32GX4M2C3200C16 ver4.31</t>
  </si>
  <si>
    <t>CMU32GX4M2C3200C16R ver4.31</t>
  </si>
  <si>
    <t>CORSAIR</t>
  </si>
  <si>
    <t>16-18-18-36</t>
  </si>
  <si>
    <t>http://fala.com.ua/operativnaya-pamyat-corsair-vengeance-led-16gb-ddr4-cmu16gx4m2c3200c16r</t>
  </si>
  <si>
    <t>http://price.ua/search/?q=CMU32GX4M2C3200C16R</t>
  </si>
  <si>
    <t xml:space="preserve">Gigabyte PCI-Ex GeForce GTX 1050 TI Windforce OC 4GB GDDR5 (128bit) (1328/7008) (DVI, 3 x HDMI, DisplayPort) (GV-N105TWF2OC-4GD) </t>
  </si>
  <si>
    <t>https://hard.rozetka.com.ua/gigabyte_gv_n105twf2oc_4gd/p12484733/</t>
  </si>
  <si>
    <t>https://hard.rozetka.com.ua/msi_gtx_1060_gaming_6g/p11872092/</t>
  </si>
  <si>
    <t xml:space="preserve">MSI PCI-Ex GeForce GTX 1060 Gaming 6GB GDDR5 (192bit) (1518/8008) (DVI, HDMI, 3 x DisplayPort) (GTX 1060 GAMING 6G) </t>
  </si>
  <si>
    <t>https://hard.rozetka.com.ua/kingston_sa400s37_240g/p14606570/</t>
  </si>
  <si>
    <t>240 GB</t>
  </si>
  <si>
    <t xml:space="preserve">Kingston SSDNow A400 240GB 2.5" SATAIII TLC (SA400S37/240G) </t>
  </si>
  <si>
    <t>AMD Ryzen 7 1700X 3.4GHz/16MB</t>
  </si>
  <si>
    <t>cpu:  [AM4 sockets]</t>
  </si>
  <si>
    <t>https://hard.rozetka.com.ua/amd_ryzen_7_1700x/p14528402/</t>
  </si>
  <si>
    <t>AMD Ryzen 7 1800X 3.6GHz/16MB</t>
  </si>
  <si>
    <t>Rozetka:</t>
  </si>
  <si>
    <t xml:space="preserve">Gigabyte GA-AB350-Gaming 3 </t>
  </si>
  <si>
    <t>https://hard.rozetka.com.ua/msi_gtx_1050_ti_gaming_x_4g/p12201729/</t>
  </si>
  <si>
    <t xml:space="preserve">MSI PCI-Ex GeForce GTX 1050 Ti GAMING X 4GB GDDR5 (128bit) (1354/7008) (DVI, HDMI, DisplayPort) (GTX 1050 TI GAMING X 4G) </t>
  </si>
  <si>
    <t>https://hard.rozetka.com.ua/ua/aerocool_kcas_600/p2058247/#tab=all</t>
  </si>
  <si>
    <t>[600 watt]</t>
  </si>
  <si>
    <t>http://cpu.userbenchmark.com/Compare/AMD-Ryzen-7-1800X-vs-Intel-Core-i7-8700K/3916vs3937</t>
  </si>
  <si>
    <t>redo intell CPU: +24% over Ryzen X1800</t>
  </si>
  <si>
    <t>http://cpu.userbenchmark.com/Compare/Intel-Core-i9-7980XE-vs-Intel-Core-i7-8700K/m352013vs3937</t>
  </si>
  <si>
    <t>Ryzen vs i7-6900k</t>
  </si>
  <si>
    <t>cpu:</t>
  </si>
  <si>
    <t>AMD Ryzen 7 1700X</t>
  </si>
  <si>
    <t>AMD Ryzen 7 1700</t>
  </si>
  <si>
    <t>AMD Ryzen 7 1800X</t>
  </si>
  <si>
    <t>rozetka</t>
  </si>
  <si>
    <t>moyo</t>
  </si>
  <si>
    <t>seller:</t>
  </si>
  <si>
    <t>Intel Core i9-7900X</t>
  </si>
  <si>
    <t>order url:</t>
  </si>
  <si>
    <t>Intel Core i7-7820X</t>
  </si>
  <si>
    <t>it-box</t>
  </si>
  <si>
    <t>OC cpu-bm:</t>
  </si>
  <si>
    <t>AMD Ryzen TR 1920X</t>
  </si>
  <si>
    <t>rozetka:</t>
  </si>
  <si>
    <t>price ua:</t>
  </si>
  <si>
    <t>https://hard.rozetka.com.ua/asus_prime_x399_a/p21756673/</t>
  </si>
  <si>
    <t xml:space="preserve">Asus Prime X399-A (sTR4, AMD X399, PCI-Ex16) </t>
  </si>
  <si>
    <t>CPU:</t>
  </si>
  <si>
    <t>Motherboard TR4:</t>
  </si>
  <si>
    <t>AMD Ryzen Threadripper 1950X</t>
  </si>
  <si>
    <t>https://exe.ua/product/p203556/</t>
  </si>
  <si>
    <t>Intel Core i5-7200U [my dev laptop]</t>
  </si>
  <si>
    <t>Intel Core i5-4690K [alex ws]</t>
  </si>
  <si>
    <t>Intel Core i7-990X [my old ws]</t>
  </si>
  <si>
    <t>AMD Ryzen TR 1950X [candidate 1]</t>
  </si>
  <si>
    <t>Intel Core i7-8700K [candidate 2]</t>
  </si>
  <si>
    <t>compare: http://cpu.userbenchmark.com/Compare/Intel-Core-i7-8700K-vs-AMD-Ryzen-TR-1950X/3937vs3932</t>
  </si>
  <si>
    <t>notes:</t>
  </si>
  <si>
    <t>socket:</t>
  </si>
  <si>
    <t xml:space="preserve">super MC perf. Low MBs choice. </t>
  </si>
  <si>
    <t xml:space="preserve">single core faster. Wider MBs choice. </t>
  </si>
  <si>
    <t>https://amotech.com.ua/p597666310-protsessor-intel-core.html</t>
  </si>
  <si>
    <t>?</t>
  </si>
  <si>
    <t>spec.:</t>
  </si>
  <si>
    <t>https://www.asus.com/us/Motherboards/PRIME-X399-A/overview/</t>
  </si>
  <si>
    <t>https://hard.rozetka.com.ua/cases/c80090/21392=4499/</t>
  </si>
  <si>
    <t>Chassis EATX + zero PSU:</t>
  </si>
  <si>
    <t>Unit type:</t>
  </si>
  <si>
    <t>https://vip.asus.com/FORUM/view.aspx?board_id=1&amp;model=PRIME+X399-A&amp;id=20170809154822577&amp;page=1&amp;SLanguage=en-us</t>
  </si>
  <si>
    <t>info:</t>
  </si>
  <si>
    <t>F4-3466C16D-16GFX</t>
  </si>
  <si>
    <t>RAM uid:</t>
  </si>
  <si>
    <t>n/a</t>
  </si>
  <si>
    <t>CMR16GX4M2C3466C16</t>
  </si>
  <si>
    <t>CMK32GX4MB3466C16</t>
  </si>
  <si>
    <t xml:space="preserve">Kingston DDR4-3200 16384MB PC4-25600 (Kit of 2x8192) HyperX Predator Black (HX432C16PB3K2/16) </t>
  </si>
  <si>
    <t>https://hard.rozetka.com.ua/kingston_hx432c16pb3k2_16/p9597396/</t>
  </si>
  <si>
    <t>RAM 16GB 3200: (кол-во планок)</t>
  </si>
  <si>
    <t>http://www.faceofit.com/reviews/best-ddr4-memory-amd-ryzen-threadripper-cpus-1950x-1920x/</t>
  </si>
  <si>
    <t>TridentZ 7300: https://prom.ua/p543247749-modul-pamyati-dlya.html</t>
  </si>
  <si>
    <t>https://hard.rozetka.com.ua/kingston_skc1000h_240g/p20343666/</t>
  </si>
  <si>
    <t>SSD PCIe 256 GB:</t>
  </si>
  <si>
    <t xml:space="preserve">Kingston KC1000 240GB NVMe M.2+Card PCIe 3.0 MLC (SKC1000H/240G) </t>
  </si>
  <si>
    <t>PCIe faster than M2, but more expensive</t>
  </si>
  <si>
    <t>5100: https://exe.ua/product/p161399/</t>
  </si>
  <si>
    <t>https://hard.rozetka.com.ua/corsair_carbide_clear_400c/p14058854/</t>
  </si>
  <si>
    <t>Corsair Carbide Clear 400c Windowed Black</t>
  </si>
  <si>
    <t>http://www.amd.com/en/thermal-solutions-threadripper</t>
  </si>
  <si>
    <t xml:space="preserve">Seasonic Focus Plus Platinum SSR-750PX 750W </t>
  </si>
  <si>
    <t>https://hard.rozetka.com.ua/seasonic_ssr_750px/p19882870/</t>
  </si>
  <si>
    <t xml:space="preserve">PSU - 850 Watt [min]  (вдув-выдув\низ-верх) ! Cpu: 2x4+8pin </t>
  </si>
  <si>
    <t>https://exe.ua/product/p178025/</t>
  </si>
  <si>
    <t>Cooler [300TDP], liquid better:</t>
  </si>
  <si>
    <t>Arctic Liquid Freezer 360 [up to 300 TDP] TR Support!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</si>
</sst>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9C57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4" borderId="1" applyNumberFormat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2" borderId="0" xfId="1"/>
    <xf numFmtId="0" fontId="4" fillId="0" borderId="0" xfId="0" applyFont="1"/>
    <xf numFmtId="0" fontId="0" fillId="0" borderId="0" xfId="0" applyAlignment="1">
      <alignment horizontal="right"/>
    </xf>
    <xf numFmtId="0" fontId="3" fillId="3" borderId="0" xfId="2"/>
    <xf numFmtId="1" fontId="0" fillId="0" borderId="0" xfId="0" applyNumberFormat="1"/>
    <xf numFmtId="0" fontId="1" fillId="0" borderId="0" xfId="0" applyFont="1" applyAlignment="1">
      <alignment horizontal="center"/>
    </xf>
    <xf numFmtId="0" fontId="2" fillId="2" borderId="0" xfId="1" applyNumberFormat="1"/>
    <xf numFmtId="0" fontId="6" fillId="0" borderId="0" xfId="4"/>
    <xf numFmtId="0" fontId="0" fillId="0" borderId="0" xfId="0" applyNumberFormat="1"/>
    <xf numFmtId="0" fontId="5" fillId="4" borderId="1" xfId="3"/>
    <xf numFmtId="0" fontId="5" fillId="4" borderId="1" xfId="3" applyNumberFormat="1"/>
    <xf numFmtId="0" fontId="5" fillId="4" borderId="1" xfId="3" applyAlignment="1">
      <alignment horizontal="right"/>
    </xf>
    <xf numFmtId="0" fontId="7" fillId="5" borderId="0" xfId="5"/>
    <xf numFmtId="0" fontId="1" fillId="0" borderId="0" xfId="0" applyFont="1" applyAlignment="1">
      <alignment horizontal="center"/>
    </xf>
    <xf numFmtId="0" fontId="8" fillId="3" borderId="1" xfId="2" applyFont="1" applyBorder="1"/>
  </cellXfs>
  <cellStyles count="6">
    <cellStyle name="Bad" xfId="5" builtinId="27"/>
    <cellStyle name="Calculation" xfId="3" builtinId="22"/>
    <cellStyle name="Good" xfId="1" builtinId="26"/>
    <cellStyle name="Hyperlink" xfId="4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pu.userbenchmark.com/Compare/AMD-Ryzen-7-1800X-vs-Intel-Core-i7-8700K/3916vs393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D26" sqref="D26"/>
    </sheetView>
  </sheetViews>
  <sheetFormatPr defaultRowHeight="15" x14ac:dyDescent="0.25"/>
  <cols>
    <col min="1" max="1" width="53.85546875" customWidth="1"/>
    <col min="4" max="4" width="64.5703125" customWidth="1"/>
    <col min="5" max="5" width="61.85546875" customWidth="1"/>
    <col min="6" max="6" width="9.140625" customWidth="1"/>
    <col min="12" max="12" width="5" customWidth="1"/>
    <col min="13" max="13" width="6.42578125" customWidth="1"/>
  </cols>
  <sheetData>
    <row r="1" spans="1:19" x14ac:dyDescent="0.25">
      <c r="A1" s="1" t="s">
        <v>105</v>
      </c>
      <c r="B1" s="1" t="s">
        <v>5</v>
      </c>
      <c r="C1" s="1" t="s">
        <v>8</v>
      </c>
      <c r="D1" s="1" t="s">
        <v>76</v>
      </c>
      <c r="E1" s="1" t="s">
        <v>101</v>
      </c>
      <c r="L1" s="1" t="s">
        <v>8</v>
      </c>
      <c r="M1">
        <v>26.6</v>
      </c>
    </row>
    <row r="2" spans="1:19" x14ac:dyDescent="0.25">
      <c r="A2" s="1" t="s">
        <v>85</v>
      </c>
    </row>
    <row r="3" spans="1:19" x14ac:dyDescent="0.25">
      <c r="A3" s="2" t="s">
        <v>87</v>
      </c>
      <c r="B3" s="2">
        <v>30116</v>
      </c>
      <c r="C3" s="2">
        <f>ROUND(B3/M1,0)</f>
        <v>1132</v>
      </c>
      <c r="D3" t="s">
        <v>88</v>
      </c>
    </row>
    <row r="4" spans="1:19" x14ac:dyDescent="0.25">
      <c r="A4" s="1" t="s">
        <v>86</v>
      </c>
      <c r="F4" s="1" t="s">
        <v>107</v>
      </c>
    </row>
    <row r="5" spans="1:19" x14ac:dyDescent="0.25">
      <c r="A5" s="2" t="s">
        <v>84</v>
      </c>
      <c r="B5" s="2">
        <v>9800</v>
      </c>
      <c r="C5" s="2">
        <f>ROUND(B5/M1,0)</f>
        <v>368</v>
      </c>
      <c r="D5" t="s">
        <v>83</v>
      </c>
      <c r="E5" t="s">
        <v>102</v>
      </c>
      <c r="F5" s="14" t="s">
        <v>106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x14ac:dyDescent="0.25">
      <c r="A6" s="1" t="s">
        <v>115</v>
      </c>
      <c r="D6" t="s">
        <v>116</v>
      </c>
    </row>
    <row r="7" spans="1:19" x14ac:dyDescent="0.25">
      <c r="A7" s="2" t="s">
        <v>113</v>
      </c>
      <c r="B7" s="2">
        <v>6390</v>
      </c>
      <c r="C7" s="2">
        <f>ROUND(B7/M1,0)</f>
        <v>240</v>
      </c>
      <c r="D7" t="s">
        <v>114</v>
      </c>
      <c r="E7" t="s">
        <v>117</v>
      </c>
    </row>
    <row r="8" spans="1:19" x14ac:dyDescent="0.25">
      <c r="A8" s="1" t="s">
        <v>128</v>
      </c>
    </row>
    <row r="9" spans="1:19" x14ac:dyDescent="0.25">
      <c r="A9" s="2" t="s">
        <v>126</v>
      </c>
      <c r="B9" s="2">
        <v>4300</v>
      </c>
      <c r="C9" s="2">
        <f>ROUND(B9/M1,0)</f>
        <v>162</v>
      </c>
      <c r="D9" t="s">
        <v>127</v>
      </c>
    </row>
    <row r="10" spans="1:19" x14ac:dyDescent="0.25">
      <c r="A10" s="1" t="s">
        <v>29</v>
      </c>
      <c r="B10" s="9"/>
    </row>
    <row r="11" spans="1:19" x14ac:dyDescent="0.25">
      <c r="A11" s="2" t="s">
        <v>47</v>
      </c>
      <c r="B11" s="2">
        <v>5823</v>
      </c>
      <c r="C11" s="2">
        <f>ROUND(B11/M1,0)</f>
        <v>219</v>
      </c>
      <c r="D11" t="s">
        <v>48</v>
      </c>
      <c r="E11" t="s">
        <v>122</v>
      </c>
    </row>
    <row r="12" spans="1:19" x14ac:dyDescent="0.25">
      <c r="A12" s="1" t="s">
        <v>104</v>
      </c>
      <c r="D12" t="s">
        <v>103</v>
      </c>
    </row>
    <row r="13" spans="1:19" x14ac:dyDescent="0.25">
      <c r="A13" s="2" t="s">
        <v>124</v>
      </c>
      <c r="B13" s="2">
        <v>3036</v>
      </c>
      <c r="C13" s="2">
        <f>ROUND(B13/M1,0)</f>
        <v>114</v>
      </c>
      <c r="D13" t="s">
        <v>123</v>
      </c>
    </row>
    <row r="14" spans="1:19" x14ac:dyDescent="0.25">
      <c r="A14" s="1" t="s">
        <v>119</v>
      </c>
      <c r="D14" t="s">
        <v>121</v>
      </c>
    </row>
    <row r="15" spans="1:19" x14ac:dyDescent="0.25">
      <c r="A15" s="2" t="s">
        <v>120</v>
      </c>
      <c r="B15" s="2">
        <v>5299</v>
      </c>
      <c r="C15" s="2">
        <f>ROUND(B15/M1,0)</f>
        <v>199</v>
      </c>
      <c r="D15" t="s">
        <v>118</v>
      </c>
    </row>
    <row r="16" spans="1:19" x14ac:dyDescent="0.25">
      <c r="A16" s="1" t="s">
        <v>130</v>
      </c>
      <c r="D16" t="s">
        <v>125</v>
      </c>
    </row>
    <row r="17" spans="1:4" x14ac:dyDescent="0.25">
      <c r="A17" s="2" t="s">
        <v>131</v>
      </c>
      <c r="B17" s="2">
        <v>3552</v>
      </c>
      <c r="C17" s="2">
        <f>ROUND(B17/M1,0)</f>
        <v>134</v>
      </c>
      <c r="D17" t="s">
        <v>129</v>
      </c>
    </row>
    <row r="19" spans="1:4" x14ac:dyDescent="0.25">
      <c r="A19" s="16" t="s">
        <v>35</v>
      </c>
      <c r="B19" s="16">
        <f>SUM(B3:B17)</f>
        <v>68316</v>
      </c>
      <c r="C19" s="16">
        <f>SUM(C3:C17)</f>
        <v>2568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C28" sqref="C28"/>
    </sheetView>
  </sheetViews>
  <sheetFormatPr defaultRowHeight="15" x14ac:dyDescent="0.25"/>
  <cols>
    <col min="1" max="1" width="71.5703125" customWidth="1"/>
    <col min="2" max="2" width="11.28515625" customWidth="1"/>
    <col min="3" max="3" width="12.140625" customWidth="1"/>
    <col min="4" max="4" width="59.140625" customWidth="1"/>
    <col min="5" max="5" width="12.7109375" customWidth="1"/>
    <col min="6" max="6" width="14.85546875" customWidth="1"/>
    <col min="10" max="10" width="10" customWidth="1"/>
    <col min="13" max="13" width="13.140625" customWidth="1"/>
  </cols>
  <sheetData>
    <row r="1" spans="1:13" x14ac:dyDescent="0.25">
      <c r="A1" t="s">
        <v>67</v>
      </c>
      <c r="C1" s="1" t="s">
        <v>12</v>
      </c>
      <c r="D1" t="s">
        <v>13</v>
      </c>
    </row>
    <row r="2" spans="1:13" x14ac:dyDescent="0.25">
      <c r="C2" s="1" t="s">
        <v>15</v>
      </c>
      <c r="D2" t="s">
        <v>14</v>
      </c>
    </row>
    <row r="3" spans="1:13" x14ac:dyDescent="0.25">
      <c r="A3" s="5" t="s">
        <v>30</v>
      </c>
      <c r="B3" s="5"/>
      <c r="C3" s="5"/>
      <c r="D3" s="5"/>
    </row>
    <row r="4" spans="1:13" x14ac:dyDescent="0.25">
      <c r="A4" s="1" t="s">
        <v>55</v>
      </c>
      <c r="B4" s="1" t="s">
        <v>8</v>
      </c>
      <c r="C4" s="1" t="s">
        <v>5</v>
      </c>
      <c r="D4" s="1" t="s">
        <v>1</v>
      </c>
      <c r="E4" s="1" t="s">
        <v>22</v>
      </c>
      <c r="F4" s="1" t="s">
        <v>3</v>
      </c>
      <c r="G4" s="1" t="s">
        <v>17</v>
      </c>
      <c r="H4" s="1"/>
      <c r="I4" s="1"/>
      <c r="J4" s="1"/>
      <c r="M4" s="1" t="s">
        <v>2</v>
      </c>
    </row>
    <row r="5" spans="1:13" s="2" customFormat="1" x14ac:dyDescent="0.25">
      <c r="A5" s="2" t="s">
        <v>57</v>
      </c>
      <c r="B5" s="2">
        <f xml:space="preserve"> ROUND(C5 / M5, 0)</f>
        <v>563</v>
      </c>
      <c r="C5" s="2">
        <v>14538</v>
      </c>
      <c r="D5" s="2" t="s">
        <v>0</v>
      </c>
      <c r="E5" s="8">
        <v>16260</v>
      </c>
      <c r="F5" s="2">
        <f xml:space="preserve"> ROUND(E5/C5, 2)</f>
        <v>1.1200000000000001</v>
      </c>
      <c r="M5" s="2">
        <v>25.8</v>
      </c>
    </row>
    <row r="6" spans="1:13" x14ac:dyDescent="0.25">
      <c r="A6" t="s">
        <v>54</v>
      </c>
      <c r="B6">
        <f xml:space="preserve"> ROUND(C6 / M5, 0)</f>
        <v>406</v>
      </c>
      <c r="C6">
        <v>10471</v>
      </c>
      <c r="D6" t="s">
        <v>56</v>
      </c>
      <c r="E6" s="6">
        <v>15768</v>
      </c>
      <c r="F6">
        <f xml:space="preserve"> ROUND(E6/C6, 2)</f>
        <v>1.51</v>
      </c>
    </row>
    <row r="7" spans="1:13" x14ac:dyDescent="0.25">
      <c r="A7" t="s">
        <v>31</v>
      </c>
      <c r="B7">
        <f xml:space="preserve"> ROUND(C7 / M5, 0)</f>
        <v>358</v>
      </c>
      <c r="C7">
        <v>9248</v>
      </c>
      <c r="D7" t="s">
        <v>32</v>
      </c>
      <c r="E7" s="6">
        <v>15326</v>
      </c>
      <c r="F7">
        <f xml:space="preserve"> ROUND(E7/C7, 2)</f>
        <v>1.66</v>
      </c>
      <c r="G7" t="s">
        <v>33</v>
      </c>
    </row>
    <row r="8" spans="1:13" x14ac:dyDescent="0.25">
      <c r="A8" t="s">
        <v>6</v>
      </c>
      <c r="B8">
        <f xml:space="preserve"> ROUND(C8 / M5, 0)</f>
        <v>1163</v>
      </c>
      <c r="C8">
        <v>30000</v>
      </c>
      <c r="D8" t="s">
        <v>4</v>
      </c>
      <c r="E8" s="6">
        <v>19366</v>
      </c>
      <c r="F8">
        <f xml:space="preserve"> ROUND(E8/C8, 2)</f>
        <v>0.65</v>
      </c>
      <c r="G8" t="s">
        <v>16</v>
      </c>
    </row>
    <row r="9" spans="1:13" x14ac:dyDescent="0.25">
      <c r="A9" t="s">
        <v>7</v>
      </c>
      <c r="B9">
        <f xml:space="preserve"> ROUND(C9 / M5, 0)</f>
        <v>3023</v>
      </c>
      <c r="C9">
        <v>78000</v>
      </c>
      <c r="D9" t="s">
        <v>9</v>
      </c>
      <c r="E9" s="6">
        <v>25841</v>
      </c>
      <c r="F9">
        <f xml:space="preserve"> ROUND(E9/C9, 2)</f>
        <v>0.33</v>
      </c>
    </row>
    <row r="10" spans="1:13" x14ac:dyDescent="0.25">
      <c r="A10" s="1" t="s">
        <v>11</v>
      </c>
    </row>
    <row r="11" spans="1:13" x14ac:dyDescent="0.25">
      <c r="A11" t="s">
        <v>10</v>
      </c>
    </row>
    <row r="13" spans="1:13" x14ac:dyDescent="0.25">
      <c r="B13" s="15" t="s">
        <v>58</v>
      </c>
      <c r="C13" s="15"/>
    </row>
    <row r="14" spans="1:13" x14ac:dyDescent="0.25">
      <c r="B14" s="7" t="s">
        <v>8</v>
      </c>
      <c r="C14" s="7" t="s">
        <v>5</v>
      </c>
    </row>
    <row r="15" spans="1:13" x14ac:dyDescent="0.25">
      <c r="A15" s="1" t="s">
        <v>18</v>
      </c>
      <c r="D15" t="s">
        <v>21</v>
      </c>
      <c r="F15" t="s">
        <v>37</v>
      </c>
    </row>
    <row r="16" spans="1:13" s="2" customFormat="1" x14ac:dyDescent="0.25">
      <c r="A16" s="2" t="s">
        <v>20</v>
      </c>
      <c r="B16" s="2">
        <f xml:space="preserve"> ROUND(C16 / M5, 0)</f>
        <v>241</v>
      </c>
      <c r="C16" s="2">
        <v>6228</v>
      </c>
      <c r="D16" s="2" t="s">
        <v>19</v>
      </c>
      <c r="F16" s="2" t="s">
        <v>36</v>
      </c>
    </row>
    <row r="17" spans="1:6" x14ac:dyDescent="0.25">
      <c r="A17" t="s">
        <v>59</v>
      </c>
      <c r="B17">
        <f xml:space="preserve"> ROUND(C17 / M5, 0)</f>
        <v>129</v>
      </c>
      <c r="C17">
        <v>3340</v>
      </c>
      <c r="D17" t="s">
        <v>28</v>
      </c>
    </row>
    <row r="19" spans="1:6" x14ac:dyDescent="0.25">
      <c r="A19" s="1" t="s">
        <v>24</v>
      </c>
    </row>
    <row r="20" spans="1:6" s="2" customFormat="1" x14ac:dyDescent="0.25">
      <c r="A20" s="2" t="s">
        <v>25</v>
      </c>
      <c r="B20" s="2">
        <f xml:space="preserve"> ROUND(C20 / M5, 0)</f>
        <v>116</v>
      </c>
      <c r="C20" s="2">
        <v>2999</v>
      </c>
      <c r="D20" s="2" t="s">
        <v>23</v>
      </c>
    </row>
    <row r="22" spans="1:6" x14ac:dyDescent="0.25">
      <c r="A22" s="1" t="s">
        <v>26</v>
      </c>
    </row>
    <row r="23" spans="1:6" x14ac:dyDescent="0.25">
      <c r="A23" t="s">
        <v>38</v>
      </c>
      <c r="E23" t="s">
        <v>40</v>
      </c>
      <c r="F23" t="s">
        <v>39</v>
      </c>
    </row>
    <row r="24" spans="1:6" s="2" customFormat="1" x14ac:dyDescent="0.25">
      <c r="A24" s="2" t="s">
        <v>41</v>
      </c>
      <c r="B24" s="2">
        <f xml:space="preserve"> ROUND(C24 / M5, 0)</f>
        <v>186</v>
      </c>
      <c r="C24" s="2">
        <v>4800</v>
      </c>
      <c r="D24" s="2" t="s">
        <v>46</v>
      </c>
      <c r="E24" s="2" t="s">
        <v>44</v>
      </c>
      <c r="F24" s="2" t="s">
        <v>43</v>
      </c>
    </row>
    <row r="25" spans="1:6" x14ac:dyDescent="0.25">
      <c r="A25" t="s">
        <v>42</v>
      </c>
      <c r="B25">
        <f xml:space="preserve"> ROUND(C25 / M5, 0)</f>
        <v>247</v>
      </c>
      <c r="C25" s="3">
        <v>6372</v>
      </c>
      <c r="D25" t="s">
        <v>45</v>
      </c>
      <c r="E25" t="s">
        <v>44</v>
      </c>
      <c r="F25" t="s">
        <v>43</v>
      </c>
    </row>
    <row r="27" spans="1:6" x14ac:dyDescent="0.25">
      <c r="A27" s="1" t="s">
        <v>29</v>
      </c>
    </row>
    <row r="28" spans="1:6" s="2" customFormat="1" x14ac:dyDescent="0.25">
      <c r="A28" s="2" t="s">
        <v>47</v>
      </c>
      <c r="B28" s="2">
        <f xml:space="preserve"> ROUND(C28 / M5, 0)</f>
        <v>226</v>
      </c>
      <c r="C28" s="2">
        <v>5823</v>
      </c>
      <c r="D28" s="2" t="s">
        <v>48</v>
      </c>
    </row>
    <row r="29" spans="1:6" x14ac:dyDescent="0.25">
      <c r="A29" t="s">
        <v>50</v>
      </c>
      <c r="B29">
        <f xml:space="preserve"> ROUND(C29 / M5, 0)</f>
        <v>412</v>
      </c>
      <c r="C29">
        <v>10635</v>
      </c>
      <c r="D29" t="s">
        <v>49</v>
      </c>
    </row>
    <row r="30" spans="1:6" x14ac:dyDescent="0.25">
      <c r="A30" t="s">
        <v>61</v>
      </c>
      <c r="B30">
        <f xml:space="preserve"> ROUND(C30 / M5, 0)</f>
        <v>229</v>
      </c>
      <c r="C30">
        <v>5900</v>
      </c>
      <c r="D30" t="s">
        <v>60</v>
      </c>
    </row>
    <row r="32" spans="1:6" x14ac:dyDescent="0.25">
      <c r="A32" s="1" t="s">
        <v>27</v>
      </c>
    </row>
    <row r="33" spans="1:5" s="2" customFormat="1" x14ac:dyDescent="0.25">
      <c r="A33" s="2" t="s">
        <v>63</v>
      </c>
      <c r="B33" s="2">
        <f xml:space="preserve"> ROUND(C33 / M5, 0)</f>
        <v>62</v>
      </c>
      <c r="C33" s="2">
        <v>1599</v>
      </c>
      <c r="D33" s="2" t="s">
        <v>62</v>
      </c>
    </row>
    <row r="35" spans="1:5" x14ac:dyDescent="0.25">
      <c r="A35" s="1" t="s">
        <v>34</v>
      </c>
    </row>
    <row r="36" spans="1:5" s="2" customFormat="1" x14ac:dyDescent="0.25">
      <c r="A36" s="2" t="s">
        <v>53</v>
      </c>
      <c r="C36" s="2">
        <v>2280</v>
      </c>
      <c r="D36" s="2" t="s">
        <v>51</v>
      </c>
      <c r="E36" s="2" t="s">
        <v>52</v>
      </c>
    </row>
    <row r="38" spans="1:5" x14ac:dyDescent="0.25">
      <c r="A38" s="1" t="s">
        <v>35</v>
      </c>
    </row>
    <row r="39" spans="1:5" x14ac:dyDescent="0.25">
      <c r="A39" s="4"/>
      <c r="B39" s="5">
        <f>ROUND(C39 / M5,1)</f>
        <v>1483.2</v>
      </c>
      <c r="C39" s="5">
        <f>SUM(C36,C33,C28,C24,C20,C16,C5)</f>
        <v>38267</v>
      </c>
    </row>
    <row r="41" spans="1:5" x14ac:dyDescent="0.25">
      <c r="A41" t="s">
        <v>65</v>
      </c>
    </row>
    <row r="42" spans="1:5" x14ac:dyDescent="0.25">
      <c r="A42" s="9" t="s">
        <v>64</v>
      </c>
    </row>
    <row r="43" spans="1:5" x14ac:dyDescent="0.25">
      <c r="A43" t="s">
        <v>66</v>
      </c>
    </row>
  </sheetData>
  <mergeCells count="1">
    <mergeCell ref="B13:C13"/>
  </mergeCells>
  <hyperlinks>
    <hyperlink ref="A42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A10" sqref="A10"/>
    </sheetView>
  </sheetViews>
  <sheetFormatPr defaultRowHeight="15" x14ac:dyDescent="0.25"/>
  <cols>
    <col min="1" max="1" width="33" customWidth="1"/>
    <col min="5" max="5" width="11.5703125" customWidth="1"/>
    <col min="6" max="6" width="10.140625" customWidth="1"/>
    <col min="8" max="8" width="10.140625" customWidth="1"/>
    <col min="9" max="9" width="34.42578125" customWidth="1"/>
    <col min="10" max="10" width="60" customWidth="1"/>
  </cols>
  <sheetData>
    <row r="1" spans="1:17" x14ac:dyDescent="0.25">
      <c r="A1" s="1" t="s">
        <v>68</v>
      </c>
      <c r="B1" s="1" t="s">
        <v>5</v>
      </c>
      <c r="C1" s="1" t="s">
        <v>8</v>
      </c>
      <c r="D1" s="1" t="s">
        <v>74</v>
      </c>
      <c r="E1" s="1" t="s">
        <v>79</v>
      </c>
      <c r="F1" s="1" t="s">
        <v>96</v>
      </c>
      <c r="G1" s="1" t="s">
        <v>81</v>
      </c>
      <c r="H1" s="1" t="s">
        <v>82</v>
      </c>
      <c r="I1" s="1" t="s">
        <v>95</v>
      </c>
      <c r="J1" s="1" t="s">
        <v>76</v>
      </c>
      <c r="P1" s="1" t="s">
        <v>8</v>
      </c>
      <c r="Q1">
        <v>26.77</v>
      </c>
    </row>
    <row r="2" spans="1:17" x14ac:dyDescent="0.25">
      <c r="A2" t="s">
        <v>70</v>
      </c>
      <c r="B2">
        <v>9750</v>
      </c>
      <c r="C2">
        <f>ROUND(B2/Q1,0)</f>
        <v>364</v>
      </c>
      <c r="D2" t="s">
        <v>72</v>
      </c>
      <c r="E2" s="10">
        <v>15728</v>
      </c>
    </row>
    <row r="3" spans="1:17" x14ac:dyDescent="0.25">
      <c r="A3" t="s">
        <v>69</v>
      </c>
      <c r="B3">
        <v>10850</v>
      </c>
      <c r="C3">
        <f>ROUND(B3/Q1,0)</f>
        <v>405</v>
      </c>
      <c r="D3" t="s">
        <v>72</v>
      </c>
      <c r="E3" s="10">
        <v>15275</v>
      </c>
    </row>
    <row r="4" spans="1:17" x14ac:dyDescent="0.25">
      <c r="A4" t="s">
        <v>71</v>
      </c>
      <c r="B4">
        <v>14940</v>
      </c>
      <c r="C4">
        <f>ROUND(B4/Q1,0)</f>
        <v>558</v>
      </c>
      <c r="D4" t="s">
        <v>72</v>
      </c>
      <c r="E4" s="10">
        <v>16155</v>
      </c>
    </row>
    <row r="5" spans="1:17" x14ac:dyDescent="0.25">
      <c r="A5" s="2" t="s">
        <v>93</v>
      </c>
      <c r="B5" s="2">
        <v>12878</v>
      </c>
      <c r="C5" s="2">
        <f>ROUND(B5/Q1,0)</f>
        <v>481</v>
      </c>
      <c r="D5" s="2" t="s">
        <v>73</v>
      </c>
      <c r="E5" s="8">
        <v>17202</v>
      </c>
      <c r="I5" t="s">
        <v>98</v>
      </c>
      <c r="J5" t="s">
        <v>99</v>
      </c>
    </row>
    <row r="6" spans="1:17" x14ac:dyDescent="0.25">
      <c r="A6" t="s">
        <v>75</v>
      </c>
      <c r="B6">
        <v>29750</v>
      </c>
      <c r="C6">
        <f>ROUND(B6/Q1,0)</f>
        <v>1111</v>
      </c>
      <c r="D6" t="s">
        <v>72</v>
      </c>
      <c r="E6" s="10">
        <v>22908</v>
      </c>
    </row>
    <row r="7" spans="1:17" x14ac:dyDescent="0.25">
      <c r="A7" t="s">
        <v>6</v>
      </c>
      <c r="B7">
        <v>32799</v>
      </c>
      <c r="C7">
        <f>ROUND(B7/Q1,0)</f>
        <v>1225</v>
      </c>
      <c r="D7" t="s">
        <v>72</v>
      </c>
      <c r="E7" s="10">
        <v>19455</v>
      </c>
    </row>
    <row r="8" spans="1:17" x14ac:dyDescent="0.25">
      <c r="A8" t="s">
        <v>77</v>
      </c>
      <c r="B8">
        <v>18510</v>
      </c>
      <c r="C8">
        <f>ROUND(B8/Q1,0)</f>
        <v>691</v>
      </c>
      <c r="D8" t="s">
        <v>78</v>
      </c>
      <c r="E8" s="10">
        <v>19502</v>
      </c>
    </row>
    <row r="9" spans="1:17" x14ac:dyDescent="0.25">
      <c r="A9" s="11" t="s">
        <v>91</v>
      </c>
      <c r="B9" s="11">
        <v>32124</v>
      </c>
      <c r="C9" s="11">
        <f>ROUND(B9/Q1,0)</f>
        <v>1200</v>
      </c>
      <c r="D9" s="11" t="s">
        <v>72</v>
      </c>
      <c r="E9" s="12">
        <v>10923</v>
      </c>
    </row>
    <row r="10" spans="1:17" x14ac:dyDescent="0.25">
      <c r="A10" s="2" t="s">
        <v>92</v>
      </c>
      <c r="B10" s="2">
        <v>31520</v>
      </c>
      <c r="C10" s="2">
        <f>ROUND(B10/Q1,0)</f>
        <v>1177</v>
      </c>
      <c r="D10" s="2" t="s">
        <v>72</v>
      </c>
      <c r="E10" s="8">
        <v>22547</v>
      </c>
      <c r="I10" t="s">
        <v>97</v>
      </c>
    </row>
    <row r="11" spans="1:17" x14ac:dyDescent="0.25">
      <c r="A11" t="s">
        <v>80</v>
      </c>
      <c r="B11">
        <v>26520</v>
      </c>
      <c r="C11">
        <f>ROUND(B11/Q1,0)</f>
        <v>991</v>
      </c>
      <c r="D11" t="s">
        <v>72</v>
      </c>
      <c r="E11" s="10">
        <v>19640</v>
      </c>
    </row>
    <row r="12" spans="1:17" x14ac:dyDescent="0.25">
      <c r="A12" s="11" t="s">
        <v>89</v>
      </c>
      <c r="B12" s="13" t="s">
        <v>100</v>
      </c>
      <c r="C12" s="13" t="s">
        <v>100</v>
      </c>
      <c r="D12" s="11"/>
      <c r="E12" s="12">
        <v>4684</v>
      </c>
    </row>
    <row r="13" spans="1:17" x14ac:dyDescent="0.25">
      <c r="A13" t="s">
        <v>90</v>
      </c>
      <c r="B13">
        <v>6000</v>
      </c>
      <c r="C13">
        <f>ROUND(B13/Q1,0)</f>
        <v>224</v>
      </c>
      <c r="D13" t="s">
        <v>72</v>
      </c>
      <c r="E13" s="10">
        <v>9139</v>
      </c>
    </row>
    <row r="15" spans="1:17" x14ac:dyDescent="0.25">
      <c r="A15" t="s">
        <v>94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A4" sqref="A4"/>
    </sheetView>
  </sheetViews>
  <sheetFormatPr defaultRowHeight="15" x14ac:dyDescent="0.25"/>
  <cols>
    <col min="1" max="1" width="26.85546875" customWidth="1"/>
  </cols>
  <sheetData>
    <row r="1" spans="1:2" x14ac:dyDescent="0.25">
      <c r="A1" t="s">
        <v>109</v>
      </c>
      <c r="B1" t="s">
        <v>81</v>
      </c>
    </row>
    <row r="2" spans="1:2" x14ac:dyDescent="0.25">
      <c r="A2" t="s">
        <v>108</v>
      </c>
      <c r="B2" t="s">
        <v>110</v>
      </c>
    </row>
    <row r="3" spans="1:2" x14ac:dyDescent="0.25">
      <c r="A3" t="s">
        <v>111</v>
      </c>
    </row>
    <row r="4" spans="1:2" x14ac:dyDescent="0.25">
      <c r="A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Ryzen TreadRipper 1950X</vt:lpstr>
      <vt:lpstr>misc</vt:lpstr>
      <vt:lpstr>CPUs</vt:lpstr>
      <vt:lpstr>RAM for PRIME X399-A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2017-05-10T22:28:10Z</dcterms:created>
  <dcterms:modified xsi:type="dcterms:W3CDTF">2017-10-18T06:46:05Z</dcterms:modified>
</cp:coreProperties>
</file>